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831"/>
  </bookViews>
  <sheets>
    <sheet name="Cuadro 10 RCN" sheetId="42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42" l="1"/>
  <c r="D104" i="42"/>
  <c r="E103" i="42"/>
  <c r="D103" i="42"/>
  <c r="E102" i="42"/>
  <c r="D102" i="42"/>
  <c r="E101" i="42"/>
  <c r="D101" i="42"/>
  <c r="E100" i="42"/>
  <c r="D100" i="42"/>
  <c r="C99" i="42"/>
  <c r="D99" i="42" s="1"/>
  <c r="B99" i="42"/>
  <c r="E99" i="42" s="1"/>
  <c r="E98" i="42"/>
  <c r="D98" i="42"/>
  <c r="E97" i="42"/>
  <c r="D97" i="42"/>
  <c r="E96" i="42"/>
  <c r="D96" i="42"/>
  <c r="E95" i="42"/>
  <c r="D95" i="42"/>
  <c r="C94" i="42"/>
  <c r="D94" i="42" s="1"/>
  <c r="B94" i="42"/>
  <c r="E94" i="42" s="1"/>
  <c r="C93" i="42"/>
  <c r="D93" i="42" s="1"/>
  <c r="B93" i="42"/>
  <c r="E93" i="42" s="1"/>
  <c r="E92" i="42"/>
  <c r="D92" i="42"/>
  <c r="E91" i="42"/>
  <c r="D91" i="42"/>
  <c r="C90" i="42"/>
  <c r="D90" i="42" s="1"/>
  <c r="B90" i="42"/>
  <c r="E90" i="42" s="1"/>
  <c r="E89" i="42"/>
  <c r="D89" i="42"/>
  <c r="E88" i="42"/>
  <c r="D88" i="42"/>
  <c r="E87" i="42"/>
  <c r="D87" i="42"/>
  <c r="E86" i="42"/>
  <c r="C86" i="42"/>
  <c r="B86" i="42"/>
  <c r="D86" i="42" s="1"/>
  <c r="E85" i="42"/>
  <c r="D85" i="42"/>
  <c r="E84" i="42"/>
  <c r="D84" i="42"/>
  <c r="E83" i="42"/>
  <c r="D83" i="42"/>
  <c r="E82" i="42"/>
  <c r="D82" i="42"/>
  <c r="C82" i="42"/>
  <c r="B82" i="42"/>
  <c r="C81" i="42"/>
  <c r="D81" i="42" s="1"/>
  <c r="B81" i="42"/>
  <c r="E81" i="42" s="1"/>
  <c r="C80" i="42"/>
  <c r="C78" i="42" s="1"/>
  <c r="B80" i="42"/>
  <c r="B78" i="42" s="1"/>
  <c r="E78" i="42" s="1"/>
  <c r="E79" i="42"/>
  <c r="D79" i="42"/>
  <c r="E77" i="42"/>
  <c r="D77" i="42"/>
  <c r="E76" i="42"/>
  <c r="D76" i="42"/>
  <c r="E75" i="42"/>
  <c r="D75" i="42"/>
  <c r="E74" i="42"/>
  <c r="D74" i="42"/>
  <c r="E73" i="42"/>
  <c r="C73" i="42"/>
  <c r="B73" i="42"/>
  <c r="D73" i="42" s="1"/>
  <c r="E72" i="42"/>
  <c r="D72" i="42"/>
  <c r="E71" i="42"/>
  <c r="D71" i="42"/>
  <c r="E70" i="42"/>
  <c r="D70" i="42"/>
  <c r="E69" i="42"/>
  <c r="D69" i="42"/>
  <c r="C69" i="42"/>
  <c r="B69" i="42"/>
  <c r="E68" i="42"/>
  <c r="D68" i="42"/>
  <c r="C67" i="42"/>
  <c r="D67" i="42" s="1"/>
  <c r="B67" i="42"/>
  <c r="E67" i="42" s="1"/>
  <c r="E66" i="42"/>
  <c r="D66" i="42"/>
  <c r="E65" i="42"/>
  <c r="D65" i="42"/>
  <c r="E64" i="42"/>
  <c r="D64" i="42"/>
  <c r="C63" i="42"/>
  <c r="D63" i="42" s="1"/>
  <c r="B63" i="42"/>
  <c r="E63" i="42" s="1"/>
  <c r="E62" i="42"/>
  <c r="D62" i="42"/>
  <c r="C61" i="42"/>
  <c r="C60" i="42" s="1"/>
  <c r="B61" i="42"/>
  <c r="E61" i="42" s="1"/>
  <c r="E59" i="42"/>
  <c r="D59" i="42"/>
  <c r="E58" i="42"/>
  <c r="D58" i="42"/>
  <c r="E57" i="42"/>
  <c r="D57" i="42"/>
  <c r="E56" i="42"/>
  <c r="D56" i="42"/>
  <c r="E55" i="42"/>
  <c r="D55" i="42"/>
  <c r="E54" i="42"/>
  <c r="D54" i="42"/>
  <c r="E53" i="42"/>
  <c r="D53" i="42"/>
  <c r="E52" i="42"/>
  <c r="D52" i="42"/>
  <c r="E51" i="42"/>
  <c r="D51" i="42"/>
  <c r="E50" i="42"/>
  <c r="D50" i="42"/>
  <c r="E49" i="42"/>
  <c r="D49" i="42"/>
  <c r="C48" i="42"/>
  <c r="D48" i="42" s="1"/>
  <c r="B48" i="42"/>
  <c r="E48" i="42" s="1"/>
  <c r="E47" i="42"/>
  <c r="D47" i="42"/>
  <c r="E46" i="42"/>
  <c r="D46" i="42"/>
  <c r="E45" i="42"/>
  <c r="D45" i="42"/>
  <c r="E44" i="42"/>
  <c r="D44" i="42"/>
  <c r="E43" i="42"/>
  <c r="D43" i="42"/>
  <c r="E42" i="42"/>
  <c r="D42" i="42"/>
  <c r="E41" i="42"/>
  <c r="D41" i="42"/>
  <c r="E40" i="42"/>
  <c r="D40" i="42"/>
  <c r="E39" i="42"/>
  <c r="D39" i="42"/>
  <c r="E38" i="42"/>
  <c r="D38" i="42"/>
  <c r="E37" i="42"/>
  <c r="D37" i="42"/>
  <c r="C36" i="42"/>
  <c r="D36" i="42" s="1"/>
  <c r="B36" i="42"/>
  <c r="E36" i="42" s="1"/>
  <c r="C35" i="42"/>
  <c r="D35" i="42" s="1"/>
  <c r="B35" i="42"/>
  <c r="E35" i="42" s="1"/>
  <c r="E34" i="42"/>
  <c r="D34" i="42"/>
  <c r="E33" i="42"/>
  <c r="D33" i="42"/>
  <c r="E32" i="42"/>
  <c r="D32" i="42"/>
  <c r="E31" i="42"/>
  <c r="D31" i="42"/>
  <c r="C30" i="42"/>
  <c r="C23" i="42" s="1"/>
  <c r="B30" i="42"/>
  <c r="B23" i="42" s="1"/>
  <c r="E29" i="42"/>
  <c r="D29" i="42"/>
  <c r="E28" i="42"/>
  <c r="D28" i="42"/>
  <c r="E27" i="42"/>
  <c r="D27" i="42"/>
  <c r="E26" i="42"/>
  <c r="D26" i="42"/>
  <c r="C25" i="42"/>
  <c r="D25" i="42" s="1"/>
  <c r="B25" i="42"/>
  <c r="E25" i="42" s="1"/>
  <c r="C22" i="42"/>
  <c r="C21" i="42" s="1"/>
  <c r="E23" i="42" l="1"/>
  <c r="B20" i="42"/>
  <c r="D78" i="42"/>
  <c r="C20" i="42"/>
  <c r="D23" i="42"/>
  <c r="D61" i="42"/>
  <c r="E30" i="42"/>
  <c r="D80" i="42"/>
  <c r="E80" i="42"/>
  <c r="B22" i="42"/>
  <c r="C19" i="42"/>
  <c r="B24" i="42"/>
  <c r="B60" i="42"/>
  <c r="E60" i="42" s="1"/>
  <c r="D30" i="42"/>
  <c r="C24" i="42"/>
  <c r="D24" i="42" s="1"/>
  <c r="C17" i="42" l="1"/>
  <c r="D20" i="42"/>
  <c r="E22" i="42"/>
  <c r="B19" i="42"/>
  <c r="B21" i="42"/>
  <c r="E24" i="42"/>
  <c r="B17" i="42"/>
  <c r="E17" i="42" s="1"/>
  <c r="E20" i="42"/>
  <c r="D22" i="42"/>
  <c r="C18" i="42"/>
  <c r="C16" i="42"/>
  <c r="D19" i="42"/>
  <c r="D60" i="42"/>
  <c r="E21" i="42" l="1"/>
  <c r="D21" i="42"/>
  <c r="B18" i="42"/>
  <c r="E18" i="42" s="1"/>
  <c r="E19" i="42"/>
  <c r="B16" i="42"/>
  <c r="C15" i="42"/>
  <c r="D16" i="42"/>
  <c r="D17" i="42"/>
  <c r="D18" i="42" l="1"/>
  <c r="C105" i="42"/>
  <c r="B15" i="42"/>
  <c r="E16" i="42"/>
  <c r="E15" i="42" l="1"/>
  <c r="B105" i="42"/>
  <c r="E105" i="42" s="1"/>
  <c r="D15" i="42"/>
  <c r="D105" i="42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<sst xmlns="http://schemas.openxmlformats.org/spreadsheetml/2006/main" count="117" uniqueCount="95">
  <si>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</si>
  <si>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</si>
  <si>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</si>
  <si>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</si>
  <si>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</si>
  <si>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</si>
  <si>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</si>
  <si>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</si>
  <si>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</si>
  <si>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</si>
  <si>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</si>
  <si>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</si>
  <si>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</si>
  <si>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</si>
  <si>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</si>
  <si>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</si>
  <si>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</si>
  <si>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</si>
  <si>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</si>
  <si>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</si>
  <si>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</si>
  <si>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</si>
  <si>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</si>
  <si>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</si>
  <si>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</si>
  <si>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</si>
  <si>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</si>
  <si>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</si>
  <si>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</si>
  <si>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</si>
  <si>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</si>
  <si>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</si>
  <si>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</si>
  <si>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</si>
  <si>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</si>
  <si>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</si>
  <si>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</si>
  <si>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</si>
  <si>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</si>
  <si>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</si>
  <si>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</si>
  <si>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</si>
  <si>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</si>
  <si>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</si>
  <si>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</si>
  <si>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</si>
  <si>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</si>
  <si>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</si>
  <si>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</si>
  <si>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</si>
  <si>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</si>
  <si>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</si>
  <si>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</si>
  <si>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</si>
  <si>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</si>
  <si>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</si>
  <si>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</si>
  <si>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</si>
  <si>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</si>
  <si>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</si>
  <si>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</si>
  <si>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</si>
  <si>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</si>
  <si>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</si>
  <si>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</si>
  <si>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</si>
  <si>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</si>
  <si>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</si>
  <si>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</si>
  <si>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</si>
  <si>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</si>
  <si>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</si>
  <si>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</si>
  <si>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</si>
  <si>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</si>
  <si>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</si>
  <si>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</si>
  <si>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</si>
  <si>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</si>
  <si>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</si>
  <si>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</si>
  <si>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</si>
  <si>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</si>
  <si>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</si>
  <si>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Primer</t>
  </si>
  <si>
    <t>(En millones de balboas)</t>
  </si>
  <si>
    <t>0.0 Cuando la cantidad es menor a la unidad o fracción decimal adoptada, para la expresión del dato.</t>
  </si>
  <si>
    <t>semestre</t>
  </si>
  <si>
    <t>Primer semestre</t>
  </si>
  <si>
    <t>NOTA: La diferencia que se observa entre el total y los parciales se debe al redondeo.</t>
  </si>
  <si>
    <t>2023 (P)</t>
  </si>
  <si>
    <t>2024 (E)</t>
  </si>
  <si>
    <t>2023-24</t>
  </si>
  <si>
    <t>2024-23</t>
  </si>
  <si>
    <t>DE PANAMÁ, SEGÚN PARTIDA: PRIMER SEMESTRE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</si>
</sst>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8" t="s">
        <v>9</v>
      </c>
      <c r="B1" s="38"/>
      <c r="C1" s="38"/>
      <c r="D1" s="38"/>
      <c r="E1" s="38"/>
    </row>
    <row r="2" spans="1:5" ht="12.75" customHeight="1" x14ac:dyDescent="0.2">
      <c r="A2" s="39" t="s">
        <v>10</v>
      </c>
      <c r="B2" s="39"/>
      <c r="C2" s="39"/>
      <c r="D2" s="39"/>
      <c r="E2" s="39"/>
    </row>
    <row r="3" spans="1:5" ht="12.75" customHeight="1" x14ac:dyDescent="0.2">
      <c r="A3" s="38" t="s">
        <v>11</v>
      </c>
      <c r="B3" s="38"/>
      <c r="C3" s="38"/>
      <c r="D3" s="38"/>
      <c r="E3" s="38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0" t="s">
        <v>0</v>
      </c>
      <c r="B5" s="40"/>
      <c r="C5" s="40"/>
      <c r="D5" s="40"/>
      <c r="E5" s="40"/>
    </row>
    <row r="6" spans="1:5" ht="12.75" customHeight="1" x14ac:dyDescent="0.2">
      <c r="A6" s="40" t="s">
        <v>94</v>
      </c>
      <c r="B6" s="40"/>
      <c r="C6" s="40"/>
      <c r="D6" s="40"/>
      <c r="E6" s="40"/>
    </row>
    <row r="7" spans="1:5" ht="12.75" customHeight="1" x14ac:dyDescent="0.2">
      <c r="A7" s="40" t="s">
        <v>1</v>
      </c>
      <c r="B7" s="40"/>
      <c r="C7" s="40"/>
      <c r="D7" s="40"/>
      <c r="E7" s="40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8" t="s">
        <v>2</v>
      </c>
      <c r="C9" s="29"/>
      <c r="D9" s="30" t="s">
        <v>3</v>
      </c>
      <c r="E9" s="31"/>
    </row>
    <row r="10" spans="1:5" ht="14.1" customHeight="1" x14ac:dyDescent="0.2">
      <c r="A10" s="9"/>
      <c r="B10" s="32" t="s">
        <v>85</v>
      </c>
      <c r="C10" s="33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90</v>
      </c>
      <c r="C11" s="24" t="s">
        <v>91</v>
      </c>
      <c r="D11" s="26" t="s">
        <v>92</v>
      </c>
      <c r="E11" s="27" t="s">
        <v>93</v>
      </c>
    </row>
    <row r="12" spans="1:5" ht="14.1" customHeight="1" x14ac:dyDescent="0.2">
      <c r="A12" s="9"/>
      <c r="B12" s="24" t="s">
        <v>84</v>
      </c>
      <c r="C12" s="24" t="s">
        <v>84</v>
      </c>
      <c r="D12" s="34" t="s">
        <v>88</v>
      </c>
      <c r="E12" s="35"/>
    </row>
    <row r="13" spans="1:5" ht="14.1" customHeight="1" x14ac:dyDescent="0.2">
      <c r="A13" s="13"/>
      <c r="B13" s="25" t="s">
        <v>87</v>
      </c>
      <c r="C13" s="25" t="s">
        <v>87</v>
      </c>
      <c r="D13" s="36"/>
      <c r="E13" s="37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1158.8155781999958</v>
      </c>
      <c r="C15" s="3">
        <f>C16+C17</f>
        <v>506.30120782000085</v>
      </c>
      <c r="D15" s="3">
        <f>+C15-B15</f>
        <v>-652.51437037999494</v>
      </c>
      <c r="E15" s="41">
        <f>IF(B15=0,0,+C15/B15*100-100)</f>
        <v>-56.308733042194213</v>
      </c>
    </row>
    <row r="16" spans="1:5" ht="12.95" customHeight="1" x14ac:dyDescent="0.2">
      <c r="A16" s="1" t="s">
        <v>16</v>
      </c>
      <c r="B16" s="2">
        <f>B19+B74</f>
        <v>20212.060741349997</v>
      </c>
      <c r="C16" s="2">
        <f>C19+C74</f>
        <v>20113.357191259998</v>
      </c>
      <c r="D16" s="2">
        <f t="shared" ref="D16:D79" si="0">+C16-B16</f>
        <v>-98.703550089998316</v>
      </c>
      <c r="E16" s="42">
        <f t="shared" ref="E16:E79" si="1">IF(B16=0,0,+C16/B16*100-100)</f>
        <v>-0.48833986476238067</v>
      </c>
    </row>
    <row r="17" spans="1:5" ht="12.95" customHeight="1" x14ac:dyDescent="0.2">
      <c r="A17" s="1" t="s">
        <v>17</v>
      </c>
      <c r="B17" s="2">
        <f>B20+B75</f>
        <v>-19053.245163150001</v>
      </c>
      <c r="C17" s="2">
        <f>C20+C75</f>
        <v>-19607.055983439997</v>
      </c>
      <c r="D17" s="2">
        <f t="shared" si="0"/>
        <v>-553.81082028999663</v>
      </c>
      <c r="E17" s="42">
        <f t="shared" si="1"/>
        <v>2.9066482667272595</v>
      </c>
    </row>
    <row r="18" spans="1:5" ht="12.95" customHeight="1" x14ac:dyDescent="0.2">
      <c r="A18" s="1" t="s">
        <v>14</v>
      </c>
      <c r="B18" s="3">
        <f>B19+B20</f>
        <v>1180.8626664499971</v>
      </c>
      <c r="C18" s="3">
        <f>C19+C20</f>
        <v>505.01057384999876</v>
      </c>
      <c r="D18" s="3">
        <f t="shared" si="0"/>
        <v>-675.85209259999829</v>
      </c>
      <c r="E18" s="41">
        <f t="shared" si="1"/>
        <v>-57.233758996869504</v>
      </c>
    </row>
    <row r="19" spans="1:5" ht="12.95" customHeight="1" x14ac:dyDescent="0.2">
      <c r="A19" s="1" t="s">
        <v>15</v>
      </c>
      <c r="B19" s="2">
        <f>B22+B61</f>
        <v>19805.240635089998</v>
      </c>
      <c r="C19" s="2">
        <f>C22+C61</f>
        <v>19699.616080599997</v>
      </c>
      <c r="D19" s="2">
        <f t="shared" si="0"/>
        <v>-105.62455449000117</v>
      </c>
      <c r="E19" s="42">
        <f t="shared" si="1"/>
        <v>-0.53331618855901297</v>
      </c>
    </row>
    <row r="20" spans="1:5" ht="12.95" customHeight="1" x14ac:dyDescent="0.2">
      <c r="A20" s="1" t="s">
        <v>18</v>
      </c>
      <c r="B20" s="2">
        <f>B23+B67</f>
        <v>-18624.377968640001</v>
      </c>
      <c r="C20" s="2">
        <f>C23+C67</f>
        <v>-19194.605506749998</v>
      </c>
      <c r="D20" s="2">
        <f t="shared" si="0"/>
        <v>-570.22753810999711</v>
      </c>
      <c r="E20" s="42">
        <f t="shared" si="1"/>
        <v>3.0617266201864908</v>
      </c>
    </row>
    <row r="21" spans="1:5" ht="12.95" customHeight="1" x14ac:dyDescent="0.2">
      <c r="A21" s="1" t="s">
        <v>19</v>
      </c>
      <c r="B21" s="3">
        <f>B22+B23</f>
        <v>2833.7057003399987</v>
      </c>
      <c r="C21" s="3">
        <f>C22+C23</f>
        <v>2329.6874353200001</v>
      </c>
      <c r="D21" s="3">
        <f t="shared" si="0"/>
        <v>-504.01826501999858</v>
      </c>
      <c r="E21" s="41">
        <f t="shared" si="1"/>
        <v>-17.786542369573681</v>
      </c>
    </row>
    <row r="22" spans="1:5" ht="12.95" customHeight="1" x14ac:dyDescent="0.2">
      <c r="A22" s="1" t="s">
        <v>20</v>
      </c>
      <c r="B22" s="2">
        <f>B25+B36</f>
        <v>17988.709325579999</v>
      </c>
      <c r="C22" s="2">
        <f>C25+C36</f>
        <v>17523.956866159999</v>
      </c>
      <c r="D22" s="2">
        <f t="shared" si="0"/>
        <v>-464.75245942000038</v>
      </c>
      <c r="E22" s="42">
        <f t="shared" si="1"/>
        <v>-2.5835786826524725</v>
      </c>
    </row>
    <row r="23" spans="1:5" ht="12.95" customHeight="1" x14ac:dyDescent="0.2">
      <c r="A23" s="1" t="s">
        <v>21</v>
      </c>
      <c r="B23" s="2">
        <f>B30+B48</f>
        <v>-15155.00362524</v>
      </c>
      <c r="C23" s="2">
        <f>C30+C48</f>
        <v>-15194.269430839999</v>
      </c>
      <c r="D23" s="2">
        <f t="shared" si="0"/>
        <v>-39.265805599998203</v>
      </c>
      <c r="E23" s="42">
        <f t="shared" si="1"/>
        <v>0.25909466319495777</v>
      </c>
    </row>
    <row r="24" spans="1:5" ht="12.95" customHeight="1" x14ac:dyDescent="0.2">
      <c r="A24" s="1" t="s">
        <v>22</v>
      </c>
      <c r="B24" s="3">
        <f>B25+B30</f>
        <v>-4262.7070910700004</v>
      </c>
      <c r="C24" s="3">
        <f>C25+C30</f>
        <v>-5191.3097552500003</v>
      </c>
      <c r="D24" s="3">
        <f t="shared" si="0"/>
        <v>-928.60266417999992</v>
      </c>
      <c r="E24" s="41">
        <f t="shared" si="1"/>
        <v>21.78434136667147</v>
      </c>
    </row>
    <row r="25" spans="1:5" ht="12.75" customHeight="1" x14ac:dyDescent="0.2">
      <c r="A25" s="1" t="s">
        <v>23</v>
      </c>
      <c r="B25" s="3">
        <f>B26+B27+B28+B29</f>
        <v>8395.3155275299996</v>
      </c>
      <c r="C25" s="3">
        <f>C26+C27+C28+C29</f>
        <v>7505.4185635699996</v>
      </c>
      <c r="D25" s="3">
        <f t="shared" si="0"/>
        <v>-889.89696395999999</v>
      </c>
      <c r="E25" s="41">
        <f t="shared" si="1"/>
        <v>-10.599922790773505</v>
      </c>
    </row>
    <row r="26" spans="1:5" ht="12.6" customHeight="1" x14ac:dyDescent="0.2">
      <c r="A26" s="1" t="s">
        <v>24</v>
      </c>
      <c r="B26" s="2">
        <v>7348.8767905099994</v>
      </c>
      <c r="C26" s="2">
        <v>6298.894542</v>
      </c>
      <c r="D26" s="2">
        <f t="shared" si="0"/>
        <v>-1049.9822485099994</v>
      </c>
      <c r="E26" s="42">
        <f t="shared" si="1"/>
        <v>-14.287656174422438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2">
        <f t="shared" si="1"/>
        <v>0</v>
      </c>
    </row>
    <row r="28" spans="1:5" ht="12.6" customHeight="1" x14ac:dyDescent="0.2">
      <c r="A28" s="1" t="s">
        <v>26</v>
      </c>
      <c r="B28" s="2">
        <v>7.7976161299999998</v>
      </c>
      <c r="C28" s="2">
        <v>7.7448197499999996</v>
      </c>
      <c r="D28" s="2">
        <f t="shared" si="0"/>
        <v>-5.2796380000000198E-2</v>
      </c>
      <c r="E28" s="42">
        <f t="shared" si="1"/>
        <v>-0.67708359990787415</v>
      </c>
    </row>
    <row r="29" spans="1:5" ht="12.6" customHeight="1" x14ac:dyDescent="0.2">
      <c r="A29" s="1" t="s">
        <v>27</v>
      </c>
      <c r="B29" s="2">
        <v>1038.6411208899999</v>
      </c>
      <c r="C29" s="2">
        <v>1198.77920182</v>
      </c>
      <c r="D29" s="2">
        <f t="shared" si="0"/>
        <v>160.13808093000011</v>
      </c>
      <c r="E29" s="42">
        <f t="shared" si="1"/>
        <v>15.418037829349515</v>
      </c>
    </row>
    <row r="30" spans="1:5" ht="12.75" customHeight="1" x14ac:dyDescent="0.2">
      <c r="A30" s="1" t="s">
        <v>28</v>
      </c>
      <c r="B30" s="3">
        <f>B31+B32+B33+B34</f>
        <v>-12658.0226186</v>
      </c>
      <c r="C30" s="3">
        <f>C31+C32+C33+C34</f>
        <v>-12696.72831882</v>
      </c>
      <c r="D30" s="3">
        <f t="shared" si="0"/>
        <v>-38.705700219999926</v>
      </c>
      <c r="E30" s="41">
        <f t="shared" si="1"/>
        <v>0.3057799893888955</v>
      </c>
    </row>
    <row r="31" spans="1:5" ht="12.6" customHeight="1" x14ac:dyDescent="0.2">
      <c r="A31" s="1" t="s">
        <v>24</v>
      </c>
      <c r="B31" s="2">
        <v>-11289.481652689999</v>
      </c>
      <c r="C31" s="2">
        <v>-11217.60947886</v>
      </c>
      <c r="D31" s="2">
        <f t="shared" si="0"/>
        <v>71.872173829999156</v>
      </c>
      <c r="E31" s="42">
        <f t="shared" si="1"/>
        <v>-0.63662952862742372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2">
        <f t="shared" si="1"/>
        <v>0</v>
      </c>
    </row>
    <row r="33" spans="1:5" ht="12.6" customHeight="1" x14ac:dyDescent="0.2">
      <c r="A33" s="1" t="s">
        <v>26</v>
      </c>
      <c r="B33" s="2">
        <v>-4.45789568</v>
      </c>
      <c r="C33" s="2">
        <v>-2.7953926999999998</v>
      </c>
      <c r="D33" s="2">
        <f t="shared" si="0"/>
        <v>1.6625029800000002</v>
      </c>
      <c r="E33" s="42">
        <f t="shared" si="1"/>
        <v>-37.293447387265921</v>
      </c>
    </row>
    <row r="34" spans="1:5" ht="12.6" customHeight="1" x14ac:dyDescent="0.2">
      <c r="A34" s="1" t="s">
        <v>27</v>
      </c>
      <c r="B34" s="2">
        <v>-1364.08307023</v>
      </c>
      <c r="C34" s="2">
        <v>-1476.32344726</v>
      </c>
      <c r="D34" s="2">
        <f t="shared" si="0"/>
        <v>-112.24037702999999</v>
      </c>
      <c r="E34" s="42">
        <f t="shared" si="1"/>
        <v>8.2282655271922067</v>
      </c>
    </row>
    <row r="35" spans="1:5" ht="12.95" customHeight="1" x14ac:dyDescent="0.2">
      <c r="A35" s="1" t="s">
        <v>29</v>
      </c>
      <c r="B35" s="3">
        <f>B36+B48</f>
        <v>7096.4127914099972</v>
      </c>
      <c r="C35" s="3">
        <f>C36+C48</f>
        <v>7520.9971905699995</v>
      </c>
      <c r="D35" s="3">
        <f t="shared" si="0"/>
        <v>424.58439916000225</v>
      </c>
      <c r="E35" s="41">
        <f t="shared" si="1"/>
        <v>5.9830848576614528</v>
      </c>
    </row>
    <row r="36" spans="1:5" ht="12.75" customHeight="1" x14ac:dyDescent="0.2">
      <c r="A36" s="1" t="s">
        <v>30</v>
      </c>
      <c r="B36" s="3">
        <f>B37+B38+B39+B40+B41+B42+B43+B44+B45+B46+B47</f>
        <v>9593.3937980499977</v>
      </c>
      <c r="C36" s="3">
        <f>C37+C38+C39+C40+C41+C42+C43+C44+C45+C46+C47</f>
        <v>10018.538302589999</v>
      </c>
      <c r="D36" s="3">
        <f t="shared" si="0"/>
        <v>425.14450454000144</v>
      </c>
      <c r="E36" s="41">
        <f t="shared" si="1"/>
        <v>4.4316382032229171</v>
      </c>
    </row>
    <row r="37" spans="1:5" ht="12.4" customHeight="1" x14ac:dyDescent="0.2">
      <c r="A37" s="1" t="s">
        <v>31</v>
      </c>
      <c r="B37" s="2">
        <v>4469.6836183999994</v>
      </c>
      <c r="C37" s="2">
        <v>4359.2924260299988</v>
      </c>
      <c r="D37" s="2">
        <f t="shared" si="0"/>
        <v>-110.39119237000068</v>
      </c>
      <c r="E37" s="42">
        <f t="shared" si="1"/>
        <v>-2.4697764270285631</v>
      </c>
    </row>
    <row r="38" spans="1:5" ht="12.4" customHeight="1" x14ac:dyDescent="0.2">
      <c r="A38" s="1" t="s">
        <v>32</v>
      </c>
      <c r="B38" s="2">
        <v>2797.2607029999999</v>
      </c>
      <c r="C38" s="2">
        <v>3084.9888179999998</v>
      </c>
      <c r="D38" s="2">
        <f t="shared" si="0"/>
        <v>287.72811499999989</v>
      </c>
      <c r="E38" s="42">
        <f t="shared" si="1"/>
        <v>10.286067176056136</v>
      </c>
    </row>
    <row r="39" spans="1:5" ht="12.4" customHeight="1" x14ac:dyDescent="0.2">
      <c r="A39" s="1" t="s">
        <v>33</v>
      </c>
      <c r="B39" s="2">
        <v>284.26217274999999</v>
      </c>
      <c r="C39" s="2">
        <v>296.63221049000003</v>
      </c>
      <c r="D39" s="2">
        <f t="shared" si="0"/>
        <v>12.370037740000043</v>
      </c>
      <c r="E39" s="42">
        <f t="shared" si="1"/>
        <v>4.3516299127422542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2">
        <f t="shared" si="1"/>
        <v>0</v>
      </c>
    </row>
    <row r="41" spans="1:5" ht="12.4" customHeight="1" x14ac:dyDescent="0.2">
      <c r="A41" s="1" t="s">
        <v>35</v>
      </c>
      <c r="B41" s="2">
        <v>182.34768087999998</v>
      </c>
      <c r="C41" s="2">
        <v>183.73347673000001</v>
      </c>
      <c r="D41" s="2">
        <f t="shared" si="0"/>
        <v>1.3857958500000223</v>
      </c>
      <c r="E41" s="42">
        <f t="shared" si="1"/>
        <v>0.75997448572542226</v>
      </c>
    </row>
    <row r="42" spans="1:5" ht="12.4" customHeight="1" x14ac:dyDescent="0.2">
      <c r="A42" s="1" t="s">
        <v>36</v>
      </c>
      <c r="B42" s="2">
        <v>93.952771109999986</v>
      </c>
      <c r="C42" s="2">
        <v>131.57763836999999</v>
      </c>
      <c r="D42" s="2">
        <f t="shared" si="0"/>
        <v>37.624867260000002</v>
      </c>
      <c r="E42" s="42">
        <f t="shared" si="1"/>
        <v>40.046575332992347</v>
      </c>
    </row>
    <row r="43" spans="1:5" ht="12.4" customHeight="1" x14ac:dyDescent="0.2">
      <c r="A43" s="1" t="s">
        <v>37</v>
      </c>
      <c r="B43" s="2">
        <v>23.21015908</v>
      </c>
      <c r="C43" s="2">
        <v>24.251024040000001</v>
      </c>
      <c r="D43" s="2">
        <f t="shared" si="0"/>
        <v>1.0408649600000004</v>
      </c>
      <c r="E43" s="42">
        <f t="shared" si="1"/>
        <v>4.4845231625185562</v>
      </c>
    </row>
    <row r="44" spans="1:5" ht="12.4" customHeight="1" x14ac:dyDescent="0.2">
      <c r="A44" s="1" t="s">
        <v>38</v>
      </c>
      <c r="B44" s="2">
        <v>2.3973147999999997</v>
      </c>
      <c r="C44" s="2">
        <v>0.65702055999999998</v>
      </c>
      <c r="D44" s="2">
        <f t="shared" si="0"/>
        <v>-1.7402942399999999</v>
      </c>
      <c r="E44" s="42">
        <f t="shared" si="1"/>
        <v>-72.593480005212498</v>
      </c>
    </row>
    <row r="45" spans="1:5" ht="12.4" customHeight="1" x14ac:dyDescent="0.2">
      <c r="A45" s="1" t="s">
        <v>39</v>
      </c>
      <c r="B45" s="2">
        <v>1680.4071687599999</v>
      </c>
      <c r="C45" s="2">
        <v>1870.5795807300001</v>
      </c>
      <c r="D45" s="2">
        <f t="shared" si="0"/>
        <v>190.17241197000021</v>
      </c>
      <c r="E45" s="42">
        <f t="shared" si="1"/>
        <v>11.317043601422611</v>
      </c>
    </row>
    <row r="46" spans="1:5" ht="12.4" customHeight="1" x14ac:dyDescent="0.2">
      <c r="A46" s="1" t="s">
        <v>40</v>
      </c>
      <c r="B46" s="2">
        <v>2.0712092699999998</v>
      </c>
      <c r="C46" s="2">
        <v>2.15405764</v>
      </c>
      <c r="D46" s="2">
        <f t="shared" si="0"/>
        <v>8.2848370000000227E-2</v>
      </c>
      <c r="E46" s="42">
        <f t="shared" si="1"/>
        <v>3.9999999613752379</v>
      </c>
    </row>
    <row r="47" spans="1:5" ht="12.4" customHeight="1" x14ac:dyDescent="0.2">
      <c r="A47" s="1" t="s">
        <v>41</v>
      </c>
      <c r="B47" s="2">
        <v>57.801000000000002</v>
      </c>
      <c r="C47" s="2">
        <v>64.672049999999999</v>
      </c>
      <c r="D47" s="2">
        <f t="shared" si="0"/>
        <v>6.8710499999999968</v>
      </c>
      <c r="E47" s="42">
        <f t="shared" si="1"/>
        <v>11.887424093008761</v>
      </c>
    </row>
    <row r="48" spans="1:5" ht="12.75" customHeight="1" x14ac:dyDescent="0.2">
      <c r="A48" s="1" t="s">
        <v>42</v>
      </c>
      <c r="B48" s="3">
        <f>B49+B50+B51+B52+B53+B54+B55+B56+B57+B58+B59</f>
        <v>-2496.9810066400005</v>
      </c>
      <c r="C48" s="3">
        <f>C49+C50+C51+C52+C53+C54+C55+C56+C57+C58+C59</f>
        <v>-2497.5411120199997</v>
      </c>
      <c r="D48" s="3">
        <f t="shared" si="0"/>
        <v>-0.56010537999918597</v>
      </c>
      <c r="E48" s="41">
        <f t="shared" si="1"/>
        <v>2.2431303182116835E-2</v>
      </c>
    </row>
    <row r="49" spans="1:5" ht="12.4" customHeight="1" x14ac:dyDescent="0.2">
      <c r="A49" s="1" t="s">
        <v>31</v>
      </c>
      <c r="B49" s="2">
        <v>-1185.5356742600002</v>
      </c>
      <c r="C49" s="2">
        <v>-1179.2064031099999</v>
      </c>
      <c r="D49" s="2">
        <f t="shared" si="0"/>
        <v>6.3292711500002952</v>
      </c>
      <c r="E49" s="42">
        <f t="shared" si="1"/>
        <v>-0.53387437319850051</v>
      </c>
    </row>
    <row r="50" spans="1:5" ht="12.4" customHeight="1" x14ac:dyDescent="0.2">
      <c r="A50" s="1" t="s">
        <v>32</v>
      </c>
      <c r="B50" s="2">
        <v>-651.28717000000006</v>
      </c>
      <c r="C50" s="2">
        <v>-689.95234348999998</v>
      </c>
      <c r="D50" s="2">
        <f t="shared" si="0"/>
        <v>-38.665173489999916</v>
      </c>
      <c r="E50" s="42">
        <f t="shared" si="1"/>
        <v>5.9367319472913778</v>
      </c>
    </row>
    <row r="51" spans="1:5" ht="12.4" customHeight="1" x14ac:dyDescent="0.2">
      <c r="A51" s="1" t="s">
        <v>33</v>
      </c>
      <c r="B51" s="2">
        <v>-43.53472592</v>
      </c>
      <c r="C51" s="2">
        <v>-45.254887359999998</v>
      </c>
      <c r="D51" s="2">
        <f t="shared" si="0"/>
        <v>-1.7201614399999983</v>
      </c>
      <c r="E51" s="42">
        <f t="shared" si="1"/>
        <v>3.9512398519769789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2">
        <f t="shared" si="1"/>
        <v>0</v>
      </c>
    </row>
    <row r="53" spans="1:5" ht="12.4" customHeight="1" x14ac:dyDescent="0.2">
      <c r="A53" s="1" t="s">
        <v>35</v>
      </c>
      <c r="B53" s="2">
        <v>-219.43980026</v>
      </c>
      <c r="C53" s="2">
        <v>-187.96773794000001</v>
      </c>
      <c r="D53" s="2">
        <f t="shared" si="0"/>
        <v>31.472062319999992</v>
      </c>
      <c r="E53" s="42">
        <f t="shared" si="1"/>
        <v>-14.342002810206168</v>
      </c>
    </row>
    <row r="54" spans="1:5" ht="12.4" customHeight="1" x14ac:dyDescent="0.2">
      <c r="A54" s="1" t="s">
        <v>36</v>
      </c>
      <c r="B54" s="2">
        <v>-39.624149689999996</v>
      </c>
      <c r="C54" s="2">
        <v>-51.443731549999995</v>
      </c>
      <c r="D54" s="2">
        <f t="shared" si="0"/>
        <v>-11.81958186</v>
      </c>
      <c r="E54" s="42">
        <f t="shared" si="1"/>
        <v>29.829237857394133</v>
      </c>
    </row>
    <row r="55" spans="1:5" ht="12.4" customHeight="1" x14ac:dyDescent="0.2">
      <c r="A55" s="1" t="s">
        <v>37</v>
      </c>
      <c r="B55" s="2">
        <v>-37.913055310000004</v>
      </c>
      <c r="C55" s="2">
        <v>-39.60815015</v>
      </c>
      <c r="D55" s="2">
        <f t="shared" si="0"/>
        <v>-1.6950948399999959</v>
      </c>
      <c r="E55" s="42">
        <f t="shared" si="1"/>
        <v>4.471005636817921</v>
      </c>
    </row>
    <row r="56" spans="1:5" ht="12.4" customHeight="1" x14ac:dyDescent="0.2">
      <c r="A56" s="1" t="s">
        <v>38</v>
      </c>
      <c r="B56" s="2">
        <v>-9.0809794799999999</v>
      </c>
      <c r="C56" s="2">
        <v>-5.4123260100000001</v>
      </c>
      <c r="D56" s="2">
        <f t="shared" si="0"/>
        <v>3.6686534699999997</v>
      </c>
      <c r="E56" s="42">
        <f t="shared" si="1"/>
        <v>-40.399314612260305</v>
      </c>
    </row>
    <row r="57" spans="1:5" ht="12.4" customHeight="1" x14ac:dyDescent="0.2">
      <c r="A57" s="1" t="s">
        <v>39</v>
      </c>
      <c r="B57" s="2">
        <v>-256.31382084000001</v>
      </c>
      <c r="C57" s="2">
        <v>-242.43763246000003</v>
      </c>
      <c r="D57" s="2">
        <f t="shared" si="0"/>
        <v>13.876188379999974</v>
      </c>
      <c r="E57" s="42">
        <f t="shared" si="1"/>
        <v>-5.4137495725062621</v>
      </c>
    </row>
    <row r="58" spans="1:5" ht="12.4" customHeight="1" x14ac:dyDescent="0.2">
      <c r="A58" s="1" t="s">
        <v>40</v>
      </c>
      <c r="B58" s="2">
        <v>-6.1787894400000001</v>
      </c>
      <c r="C58" s="2">
        <v>-6.4259410300000006</v>
      </c>
      <c r="D58" s="2">
        <f t="shared" si="0"/>
        <v>-0.24715159000000053</v>
      </c>
      <c r="E58" s="42">
        <f t="shared" si="1"/>
        <v>4.0000002006865572</v>
      </c>
    </row>
    <row r="59" spans="1:5" ht="12.4" customHeight="1" x14ac:dyDescent="0.2">
      <c r="A59" s="1" t="s">
        <v>41</v>
      </c>
      <c r="B59" s="2">
        <v>-48.072841440000005</v>
      </c>
      <c r="C59" s="2">
        <v>-49.831958919999998</v>
      </c>
      <c r="D59" s="2">
        <f t="shared" si="0"/>
        <v>-1.7591174799999933</v>
      </c>
      <c r="E59" s="42">
        <f t="shared" si="1"/>
        <v>3.6592750237065985</v>
      </c>
    </row>
    <row r="60" spans="1:5" ht="12.95" customHeight="1" x14ac:dyDescent="0.2">
      <c r="A60" s="1" t="s">
        <v>43</v>
      </c>
      <c r="B60" s="3">
        <f>B61+B67</f>
        <v>-1652.8430338900005</v>
      </c>
      <c r="C60" s="3">
        <f>C61+C67</f>
        <v>-1824.6768614699999</v>
      </c>
      <c r="D60" s="3">
        <f t="shared" si="0"/>
        <v>-171.83382757999948</v>
      </c>
      <c r="E60" s="41">
        <f t="shared" si="1"/>
        <v>10.396258087229555</v>
      </c>
    </row>
    <row r="61" spans="1:5" ht="12.75" customHeight="1" x14ac:dyDescent="0.2">
      <c r="A61" s="1" t="s">
        <v>44</v>
      </c>
      <c r="B61" s="3">
        <f>B62+B63</f>
        <v>1816.5313095099998</v>
      </c>
      <c r="C61" s="3">
        <f>C62+C63</f>
        <v>2175.6592144399997</v>
      </c>
      <c r="D61" s="3">
        <f t="shared" si="0"/>
        <v>359.12790492999989</v>
      </c>
      <c r="E61" s="41">
        <f t="shared" si="1"/>
        <v>19.769981560453957</v>
      </c>
    </row>
    <row r="62" spans="1:5" ht="12.75" customHeight="1" x14ac:dyDescent="0.2">
      <c r="A62" s="1" t="s">
        <v>45</v>
      </c>
      <c r="B62" s="2">
        <v>31.35790892</v>
      </c>
      <c r="C62" s="2">
        <v>35.447413730000001</v>
      </c>
      <c r="D62" s="2">
        <f t="shared" si="0"/>
        <v>4.0895048100000011</v>
      </c>
      <c r="E62" s="42">
        <f t="shared" si="1"/>
        <v>13.041382384371076</v>
      </c>
    </row>
    <row r="63" spans="1:5" ht="12.75" customHeight="1" x14ac:dyDescent="0.2">
      <c r="A63" s="1" t="s">
        <v>50</v>
      </c>
      <c r="B63" s="2">
        <f>B64+B65+B66</f>
        <v>1785.1734005899998</v>
      </c>
      <c r="C63" s="2">
        <f>C64+C65+C66</f>
        <v>2140.2118007099998</v>
      </c>
      <c r="D63" s="2">
        <f t="shared" si="0"/>
        <v>355.03840012000001</v>
      </c>
      <c r="E63" s="42">
        <f t="shared" si="1"/>
        <v>19.888174448636747</v>
      </c>
    </row>
    <row r="64" spans="1:5" ht="12.4" customHeight="1" x14ac:dyDescent="0.2">
      <c r="A64" s="1" t="s">
        <v>46</v>
      </c>
      <c r="B64" s="2">
        <v>149.67729247000003</v>
      </c>
      <c r="C64" s="2">
        <v>144.08555618</v>
      </c>
      <c r="D64" s="2">
        <f t="shared" si="0"/>
        <v>-5.5917362900000285</v>
      </c>
      <c r="E64" s="42">
        <f t="shared" si="1"/>
        <v>-3.7358614641701848</v>
      </c>
    </row>
    <row r="65" spans="1:5" ht="12.4" customHeight="1" x14ac:dyDescent="0.2">
      <c r="A65" s="1" t="s">
        <v>47</v>
      </c>
      <c r="B65" s="2">
        <v>338.55917778000003</v>
      </c>
      <c r="C65" s="2">
        <v>492.35394104</v>
      </c>
      <c r="D65" s="2">
        <f t="shared" si="0"/>
        <v>153.79476325999997</v>
      </c>
      <c r="E65" s="42">
        <f t="shared" si="1"/>
        <v>45.426257314441415</v>
      </c>
    </row>
    <row r="66" spans="1:5" ht="12.4" customHeight="1" x14ac:dyDescent="0.2">
      <c r="A66" s="1" t="s">
        <v>48</v>
      </c>
      <c r="B66" s="2">
        <v>1296.9369303399999</v>
      </c>
      <c r="C66" s="2">
        <v>1503.77230349</v>
      </c>
      <c r="D66" s="2">
        <f t="shared" si="0"/>
        <v>206.83537315000012</v>
      </c>
      <c r="E66" s="42">
        <f t="shared" si="1"/>
        <v>15.947990091991372</v>
      </c>
    </row>
    <row r="67" spans="1:5" ht="12.75" customHeight="1" x14ac:dyDescent="0.2">
      <c r="A67" s="1" t="s">
        <v>49</v>
      </c>
      <c r="B67" s="3">
        <f>B68+B69</f>
        <v>-3469.3743434000003</v>
      </c>
      <c r="C67" s="3">
        <f>C68+C69</f>
        <v>-4000.3360759099996</v>
      </c>
      <c r="D67" s="3">
        <f t="shared" si="0"/>
        <v>-530.96173250999936</v>
      </c>
      <c r="E67" s="41">
        <f t="shared" si="1"/>
        <v>15.304250275559909</v>
      </c>
    </row>
    <row r="68" spans="1:5" ht="12.75" customHeight="1" x14ac:dyDescent="0.2">
      <c r="A68" s="1" t="s">
        <v>45</v>
      </c>
      <c r="B68" s="2">
        <v>-1.552</v>
      </c>
      <c r="C68" s="2">
        <v>-1.8624000000000001</v>
      </c>
      <c r="D68" s="2">
        <f t="shared" si="0"/>
        <v>-0.31040000000000001</v>
      </c>
      <c r="E68" s="42">
        <f t="shared" si="1"/>
        <v>20</v>
      </c>
    </row>
    <row r="69" spans="1:5" ht="12.75" customHeight="1" x14ac:dyDescent="0.2">
      <c r="A69" s="1" t="s">
        <v>50</v>
      </c>
      <c r="B69" s="2">
        <f>B70+B71+B72</f>
        <v>-3467.8223434000001</v>
      </c>
      <c r="C69" s="2">
        <f>C70+C71+C72</f>
        <v>-3998.4736759099997</v>
      </c>
      <c r="D69" s="2">
        <f t="shared" si="0"/>
        <v>-530.65133250999952</v>
      </c>
      <c r="E69" s="42">
        <f t="shared" si="1"/>
        <v>15.302148725119707</v>
      </c>
    </row>
    <row r="70" spans="1:5" ht="12.4" customHeight="1" x14ac:dyDescent="0.2">
      <c r="A70" s="1" t="s">
        <v>46</v>
      </c>
      <c r="B70" s="2">
        <v>-1480.2854321500001</v>
      </c>
      <c r="C70" s="2">
        <v>-1626.2803895799998</v>
      </c>
      <c r="D70" s="2">
        <f t="shared" si="0"/>
        <v>-145.99495742999966</v>
      </c>
      <c r="E70" s="42">
        <f t="shared" si="1"/>
        <v>9.8626220497187091</v>
      </c>
    </row>
    <row r="71" spans="1:5" ht="12.4" customHeight="1" x14ac:dyDescent="0.2">
      <c r="A71" s="1" t="s">
        <v>47</v>
      </c>
      <c r="B71" s="2">
        <v>-739.10074656999996</v>
      </c>
      <c r="C71" s="2">
        <v>-890.17065921000005</v>
      </c>
      <c r="D71" s="2">
        <f t="shared" si="0"/>
        <v>-151.0699126400001</v>
      </c>
      <c r="E71" s="42">
        <f t="shared" si="1"/>
        <v>20.439691522580844</v>
      </c>
    </row>
    <row r="72" spans="1:5" ht="12.4" customHeight="1" x14ac:dyDescent="0.2">
      <c r="A72" s="1" t="s">
        <v>48</v>
      </c>
      <c r="B72" s="2">
        <v>-1248.4361646799998</v>
      </c>
      <c r="C72" s="2">
        <v>-1482.0226271199999</v>
      </c>
      <c r="D72" s="2">
        <f t="shared" si="0"/>
        <v>-233.5864624400001</v>
      </c>
      <c r="E72" s="42">
        <f t="shared" si="1"/>
        <v>18.71032488872774</v>
      </c>
    </row>
    <row r="73" spans="1:5" ht="12.95" customHeight="1" x14ac:dyDescent="0.2">
      <c r="A73" s="1" t="s">
        <v>51</v>
      </c>
      <c r="B73" s="3">
        <f>B74+B75</f>
        <v>-22.047088250000002</v>
      </c>
      <c r="C73" s="3">
        <f>C74+C75</f>
        <v>1.2906339699999876</v>
      </c>
      <c r="D73" s="3">
        <f t="shared" si="0"/>
        <v>23.337722219999989</v>
      </c>
      <c r="E73" s="41">
        <f t="shared" si="1"/>
        <v>-105.85398831521431</v>
      </c>
    </row>
    <row r="74" spans="1:5" ht="12.75" customHeight="1" x14ac:dyDescent="0.2">
      <c r="A74" s="1" t="s">
        <v>52</v>
      </c>
      <c r="B74" s="2">
        <v>406.82010625999999</v>
      </c>
      <c r="C74" s="2">
        <v>413.74111066</v>
      </c>
      <c r="D74" s="2">
        <f t="shared" si="0"/>
        <v>6.9210044000000153</v>
      </c>
      <c r="E74" s="42">
        <f t="shared" si="1"/>
        <v>1.7012444305239995</v>
      </c>
    </row>
    <row r="75" spans="1:5" ht="12.75" customHeight="1" x14ac:dyDescent="0.2">
      <c r="A75" s="1" t="s">
        <v>53</v>
      </c>
      <c r="B75" s="2">
        <v>-428.86719450999999</v>
      </c>
      <c r="C75" s="2">
        <v>-412.45047669000002</v>
      </c>
      <c r="D75" s="2">
        <f t="shared" si="0"/>
        <v>16.416717819999974</v>
      </c>
      <c r="E75" s="42">
        <f t="shared" si="1"/>
        <v>-3.8279257612037156</v>
      </c>
    </row>
    <row r="76" spans="1:5" ht="12.75" customHeight="1" x14ac:dyDescent="0.2">
      <c r="A76" s="1" t="s">
        <v>54</v>
      </c>
      <c r="B76" s="2">
        <v>9.2472086099999995</v>
      </c>
      <c r="C76" s="2">
        <v>11.524819359999997</v>
      </c>
      <c r="D76" s="2">
        <f t="shared" si="0"/>
        <v>2.2776107499999974</v>
      </c>
      <c r="E76" s="42">
        <f t="shared" si="1"/>
        <v>24.630251636553041</v>
      </c>
    </row>
    <row r="77" spans="1:5" ht="12.75" customHeight="1" x14ac:dyDescent="0.2">
      <c r="A77" s="1" t="s">
        <v>55</v>
      </c>
      <c r="B77" s="2">
        <v>-31.294296860000003</v>
      </c>
      <c r="C77" s="2">
        <v>-10.234185390000022</v>
      </c>
      <c r="D77" s="2">
        <f t="shared" si="0"/>
        <v>21.060111469999981</v>
      </c>
      <c r="E77" s="42">
        <f t="shared" si="1"/>
        <v>-67.296963290837709</v>
      </c>
    </row>
    <row r="78" spans="1:5" ht="14.1" customHeight="1" x14ac:dyDescent="0.2">
      <c r="A78" s="1" t="s">
        <v>56</v>
      </c>
      <c r="B78" s="3">
        <f>B79+B80</f>
        <v>273.19339630000024</v>
      </c>
      <c r="C78" s="3">
        <f>C79+C80</f>
        <v>2891.39804602</v>
      </c>
      <c r="D78" s="3">
        <f t="shared" si="0"/>
        <v>2618.2046497199999</v>
      </c>
      <c r="E78" s="41">
        <f t="shared" si="1"/>
        <v>958.37040176655159</v>
      </c>
    </row>
    <row r="79" spans="1:5" ht="12.95" customHeight="1" x14ac:dyDescent="0.2">
      <c r="A79" s="1" t="s">
        <v>57</v>
      </c>
      <c r="B79" s="3">
        <v>4.7311560999999998</v>
      </c>
      <c r="C79" s="3">
        <v>4.7819951599999992</v>
      </c>
      <c r="D79" s="3">
        <f t="shared" si="0"/>
        <v>5.0839059999999492E-2</v>
      </c>
      <c r="E79" s="41">
        <f t="shared" si="1"/>
        <v>1.0745589222896257</v>
      </c>
    </row>
    <row r="80" spans="1:5" ht="12.95" customHeight="1" x14ac:dyDescent="0.2">
      <c r="A80" s="1" t="s">
        <v>58</v>
      </c>
      <c r="B80" s="3">
        <f>B81+B90+B93+B104</f>
        <v>268.46224020000022</v>
      </c>
      <c r="C80" s="3">
        <f>C81+C90+C93+C104</f>
        <v>2886.6160508600001</v>
      </c>
      <c r="D80" s="3">
        <f t="shared" ref="D80:D105" si="2">+C80-B80</f>
        <v>2618.1538106600001</v>
      </c>
      <c r="E80" s="41">
        <f t="shared" ref="E80:E105" si="3">IF(B80=0,0,+C80/B80*100-100)</f>
        <v>975.24099058009642</v>
      </c>
    </row>
    <row r="81" spans="1:5" ht="12.75" customHeight="1" x14ac:dyDescent="0.2">
      <c r="A81" s="1" t="s">
        <v>59</v>
      </c>
      <c r="B81" s="5">
        <f>B82+B86</f>
        <v>1106.6884145399999</v>
      </c>
      <c r="C81" s="5">
        <f>C82+C86</f>
        <v>1412.4328067000001</v>
      </c>
      <c r="D81" s="5">
        <f t="shared" si="2"/>
        <v>305.74439216000019</v>
      </c>
      <c r="E81" s="43">
        <f t="shared" si="3"/>
        <v>27.6269623990854</v>
      </c>
    </row>
    <row r="82" spans="1:5" ht="12.75" customHeight="1" x14ac:dyDescent="0.2">
      <c r="A82" s="1" t="s">
        <v>60</v>
      </c>
      <c r="B82" s="2">
        <f>B83+B84+B85</f>
        <v>-200.80138040999998</v>
      </c>
      <c r="C82" s="2">
        <f>C83+C84+C85</f>
        <v>-197.87938451000002</v>
      </c>
      <c r="D82" s="2">
        <f t="shared" si="2"/>
        <v>2.9219958999999562</v>
      </c>
      <c r="E82" s="42">
        <f t="shared" si="3"/>
        <v>-1.455167237413292</v>
      </c>
    </row>
    <row r="83" spans="1:5" ht="12.75" customHeight="1" x14ac:dyDescent="0.2">
      <c r="A83" s="1" t="s">
        <v>61</v>
      </c>
      <c r="B83" s="2">
        <v>-200.80138040999998</v>
      </c>
      <c r="C83" s="2">
        <v>-197.87938451000002</v>
      </c>
      <c r="D83" s="2">
        <f t="shared" si="2"/>
        <v>2.9219958999999562</v>
      </c>
      <c r="E83" s="42">
        <f t="shared" si="3"/>
        <v>-1.455167237413292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2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2">
        <f t="shared" si="3"/>
        <v>0</v>
      </c>
    </row>
    <row r="86" spans="1:5" ht="12.75" customHeight="1" x14ac:dyDescent="0.2">
      <c r="A86" s="4" t="s">
        <v>64</v>
      </c>
      <c r="B86" s="2">
        <f>B87+B88+B89</f>
        <v>1307.48979495</v>
      </c>
      <c r="C86" s="2">
        <f>C87+C88+C89</f>
        <v>1610.31219121</v>
      </c>
      <c r="D86" s="2">
        <f t="shared" si="2"/>
        <v>302.82239626</v>
      </c>
      <c r="E86" s="44">
        <f t="shared" si="3"/>
        <v>23.160593484523545</v>
      </c>
    </row>
    <row r="87" spans="1:5" ht="12.75" customHeight="1" x14ac:dyDescent="0.2">
      <c r="A87" s="1" t="s">
        <v>65</v>
      </c>
      <c r="B87" s="2">
        <v>-2.1253859300000011</v>
      </c>
      <c r="C87" s="2">
        <v>5.7087025899999997</v>
      </c>
      <c r="D87" s="2">
        <f t="shared" si="2"/>
        <v>7.8340885200000008</v>
      </c>
      <c r="E87" s="42">
        <f t="shared" si="3"/>
        <v>-368.59604693063892</v>
      </c>
    </row>
    <row r="88" spans="1:5" ht="12.75" customHeight="1" x14ac:dyDescent="0.2">
      <c r="A88" s="1" t="s">
        <v>66</v>
      </c>
      <c r="B88" s="2">
        <v>931.6779332000001</v>
      </c>
      <c r="C88" s="2">
        <v>1080.90641908</v>
      </c>
      <c r="D88" s="2">
        <f t="shared" si="2"/>
        <v>149.22848587999988</v>
      </c>
      <c r="E88" s="42">
        <f t="shared" si="3"/>
        <v>16.017175094772313</v>
      </c>
    </row>
    <row r="89" spans="1:5" ht="12.75" customHeight="1" x14ac:dyDescent="0.2">
      <c r="A89" s="1" t="s">
        <v>67</v>
      </c>
      <c r="B89" s="2">
        <v>377.93724768000004</v>
      </c>
      <c r="C89" s="2">
        <v>523.69706954000003</v>
      </c>
      <c r="D89" s="2">
        <f t="shared" si="2"/>
        <v>145.75982185999999</v>
      </c>
      <c r="E89" s="42">
        <f t="shared" si="3"/>
        <v>38.567202030167465</v>
      </c>
    </row>
    <row r="90" spans="1:5" ht="12.75" customHeight="1" x14ac:dyDescent="0.2">
      <c r="A90" s="1" t="s">
        <v>68</v>
      </c>
      <c r="B90" s="5">
        <f>B91+B92</f>
        <v>-2202.1707201000004</v>
      </c>
      <c r="C90" s="5">
        <f>C91+C92</f>
        <v>377.35159259000056</v>
      </c>
      <c r="D90" s="5">
        <f t="shared" si="2"/>
        <v>2579.5223126900009</v>
      </c>
      <c r="E90" s="43">
        <f t="shared" si="3"/>
        <v>-117.13543773631071</v>
      </c>
    </row>
    <row r="91" spans="1:5" ht="12.75" customHeight="1" x14ac:dyDescent="0.2">
      <c r="A91" s="1" t="s">
        <v>69</v>
      </c>
      <c r="B91" s="2">
        <v>-3858.4692789800001</v>
      </c>
      <c r="C91" s="2">
        <v>-3069.3414493099999</v>
      </c>
      <c r="D91" s="2">
        <f t="shared" si="2"/>
        <v>789.12782967000021</v>
      </c>
      <c r="E91" s="42">
        <f t="shared" si="3"/>
        <v>-20.451836534476925</v>
      </c>
    </row>
    <row r="92" spans="1:5" ht="12.75" customHeight="1" x14ac:dyDescent="0.2">
      <c r="A92" s="1" t="s">
        <v>70</v>
      </c>
      <c r="B92" s="2">
        <v>1656.2985588799997</v>
      </c>
      <c r="C92" s="2">
        <v>3446.6930419000005</v>
      </c>
      <c r="D92" s="2">
        <f t="shared" si="2"/>
        <v>1790.3944830200007</v>
      </c>
      <c r="E92" s="42">
        <f t="shared" si="3"/>
        <v>108.09612031726198</v>
      </c>
    </row>
    <row r="93" spans="1:5" ht="12.75" customHeight="1" x14ac:dyDescent="0.2">
      <c r="A93" s="1" t="s">
        <v>71</v>
      </c>
      <c r="B93" s="5">
        <f>B94+B99</f>
        <v>488.40755023000111</v>
      </c>
      <c r="C93" s="5">
        <f>C94+C99</f>
        <v>-226.79958699000099</v>
      </c>
      <c r="D93" s="5">
        <f t="shared" si="2"/>
        <v>-715.2071372200021</v>
      </c>
      <c r="E93" s="43">
        <f t="shared" si="3"/>
        <v>-146.43654400575838</v>
      </c>
    </row>
    <row r="94" spans="1:5" ht="12.75" customHeight="1" x14ac:dyDescent="0.2">
      <c r="A94" s="1" t="s">
        <v>72</v>
      </c>
      <c r="B94" s="2">
        <f>B95+B96+B97+B98</f>
        <v>-1867.8253846599996</v>
      </c>
      <c r="C94" s="2">
        <f>C95+C96+C97+C98</f>
        <v>505.56487167999944</v>
      </c>
      <c r="D94" s="2">
        <f t="shared" si="2"/>
        <v>2373.3902563399988</v>
      </c>
      <c r="E94" s="42">
        <f t="shared" si="3"/>
        <v>-127.06703077450827</v>
      </c>
    </row>
    <row r="95" spans="1:5" ht="12.75" customHeight="1" x14ac:dyDescent="0.2">
      <c r="A95" s="1" t="s">
        <v>73</v>
      </c>
      <c r="B95" s="2">
        <v>-317.32792291999999</v>
      </c>
      <c r="C95" s="2">
        <v>-8.7668464500000027</v>
      </c>
      <c r="D95" s="2">
        <f t="shared" si="2"/>
        <v>308.56107646999999</v>
      </c>
      <c r="E95" s="42">
        <f t="shared" si="3"/>
        <v>-97.237291200431116</v>
      </c>
    </row>
    <row r="96" spans="1:5" ht="12.75" customHeight="1" x14ac:dyDescent="0.2">
      <c r="A96" s="1" t="s">
        <v>74</v>
      </c>
      <c r="B96" s="2">
        <v>-772.83813559999987</v>
      </c>
      <c r="C96" s="2">
        <v>-2207.5140411900002</v>
      </c>
      <c r="D96" s="2">
        <f t="shared" si="2"/>
        <v>-1434.6759055900002</v>
      </c>
      <c r="E96" s="42">
        <f t="shared" si="3"/>
        <v>185.63730741317215</v>
      </c>
    </row>
    <row r="97" spans="1:5" ht="12.75" customHeight="1" x14ac:dyDescent="0.2">
      <c r="A97" s="1" t="s">
        <v>75</v>
      </c>
      <c r="B97" s="2">
        <v>-502.64826485999981</v>
      </c>
      <c r="C97" s="2">
        <v>2839.5100098399998</v>
      </c>
      <c r="D97" s="2">
        <f t="shared" si="2"/>
        <v>3342.1582746999998</v>
      </c>
      <c r="E97" s="42">
        <f t="shared" si="3"/>
        <v>-664.90993968334396</v>
      </c>
    </row>
    <row r="98" spans="1:5" ht="12.75" customHeight="1" x14ac:dyDescent="0.2">
      <c r="A98" s="1" t="s">
        <v>76</v>
      </c>
      <c r="B98" s="2">
        <v>-275.01106128000004</v>
      </c>
      <c r="C98" s="2">
        <v>-117.66425052</v>
      </c>
      <c r="D98" s="2">
        <f t="shared" si="2"/>
        <v>157.34681076000004</v>
      </c>
      <c r="E98" s="42">
        <f t="shared" si="3"/>
        <v>-57.214720756194893</v>
      </c>
    </row>
    <row r="99" spans="1:5" ht="12.75" customHeight="1" x14ac:dyDescent="0.2">
      <c r="A99" s="1" t="s">
        <v>77</v>
      </c>
      <c r="B99" s="2">
        <f>B100+B101+B102+B103</f>
        <v>2356.2329348900007</v>
      </c>
      <c r="C99" s="2">
        <f>C100+C101+C102+C103</f>
        <v>-732.36445867000043</v>
      </c>
      <c r="D99" s="2">
        <f t="shared" si="2"/>
        <v>-3088.5973935600014</v>
      </c>
      <c r="E99" s="42">
        <f t="shared" si="3"/>
        <v>-131.08200585033376</v>
      </c>
    </row>
    <row r="100" spans="1:5" ht="12.75" customHeight="1" x14ac:dyDescent="0.2">
      <c r="A100" s="1" t="s">
        <v>78</v>
      </c>
      <c r="B100" s="2">
        <v>100.98324032000005</v>
      </c>
      <c r="C100" s="2">
        <v>66.758460819999996</v>
      </c>
      <c r="D100" s="2">
        <f t="shared" si="2"/>
        <v>-34.224779500000054</v>
      </c>
      <c r="E100" s="42">
        <f t="shared" si="3"/>
        <v>-33.891544172624194</v>
      </c>
    </row>
    <row r="101" spans="1:5" ht="12.75" customHeight="1" x14ac:dyDescent="0.2">
      <c r="A101" s="1" t="s">
        <v>79</v>
      </c>
      <c r="B101" s="2">
        <v>-871.05440527999997</v>
      </c>
      <c r="C101" s="2">
        <v>-804.85661899000013</v>
      </c>
      <c r="D101" s="2">
        <f t="shared" si="2"/>
        <v>66.19778628999984</v>
      </c>
      <c r="E101" s="42">
        <f t="shared" si="3"/>
        <v>-7.5997303829398106</v>
      </c>
    </row>
    <row r="102" spans="1:5" ht="12.75" customHeight="1" x14ac:dyDescent="0.2">
      <c r="A102" s="1" t="s">
        <v>80</v>
      </c>
      <c r="B102" s="2">
        <v>3054.0821588200006</v>
      </c>
      <c r="C102" s="2">
        <v>-150.2767024000002</v>
      </c>
      <c r="D102" s="2">
        <f t="shared" si="2"/>
        <v>-3204.358861220001</v>
      </c>
      <c r="E102" s="42">
        <f t="shared" si="3"/>
        <v>-104.92051931104768</v>
      </c>
    </row>
    <row r="103" spans="1:5" ht="12.75" customHeight="1" x14ac:dyDescent="0.2">
      <c r="A103" s="1" t="s">
        <v>81</v>
      </c>
      <c r="B103" s="2">
        <v>72.221941029999968</v>
      </c>
      <c r="C103" s="2">
        <v>156.01040189999998</v>
      </c>
      <c r="D103" s="2">
        <f t="shared" si="2"/>
        <v>83.788460870000009</v>
      </c>
      <c r="E103" s="42">
        <f t="shared" si="3"/>
        <v>116.01524367116562</v>
      </c>
    </row>
    <row r="104" spans="1:5" ht="12.75" customHeight="1" x14ac:dyDescent="0.2">
      <c r="A104" s="1" t="s">
        <v>82</v>
      </c>
      <c r="B104" s="5">
        <v>875.53699552999956</v>
      </c>
      <c r="C104" s="5">
        <v>1323.6312385600004</v>
      </c>
      <c r="D104" s="5">
        <f t="shared" si="2"/>
        <v>448.09424303000083</v>
      </c>
      <c r="E104" s="43">
        <f t="shared" si="3"/>
        <v>51.179361388235833</v>
      </c>
    </row>
    <row r="105" spans="1:5" ht="14.1" customHeight="1" x14ac:dyDescent="0.2">
      <c r="A105" s="1" t="s">
        <v>83</v>
      </c>
      <c r="B105" s="3">
        <f>-B15-B78</f>
        <v>-1432.0089744999959</v>
      </c>
      <c r="C105" s="3">
        <f>-C15-C78</f>
        <v>-3397.6992538400009</v>
      </c>
      <c r="D105" s="3">
        <f t="shared" si="2"/>
        <v>-1965.690279340005</v>
      </c>
      <c r="E105" s="41">
        <f t="shared" si="3"/>
        <v>137.26801398198992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89</v>
      </c>
    </row>
    <row r="109" spans="1:5" ht="12.75" customHeight="1" x14ac:dyDescent="0.2">
      <c r="A109" s="20" t="s">
        <v>86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2024-09-27T21:43:11Z</cp:lastPrinted>
  <dcterms:created xsi:type="dcterms:W3CDTF">2018-11-21T20:09:16Z</dcterms:created>
  <dcterms:modified xsi:type="dcterms:W3CDTF">2024-09-27T21:45:46Z</dcterms:modified>
</cp:coreProperties>
</file>